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-105" yWindow="-105" windowWidth="19425" windowHeight="10425"/>
  </bookViews>
  <sheets>
    <sheet name="Rozpocet MIC POO" sheetId="4" r:id="rId1"/>
  </sheets>
  <definedNames>
    <definedName name="Mesiac">'Rozpocet MIC POO'!#REF!</definedName>
  </definedNames>
  <calcPr calcId="162913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4" l="1"/>
  <c r="G69" i="4"/>
  <c r="G68" i="4"/>
  <c r="G67" i="4"/>
  <c r="G66" i="4"/>
  <c r="G65" i="4"/>
  <c r="G63" i="4"/>
  <c r="G62" i="4"/>
  <c r="G61" i="4"/>
  <c r="G60" i="4"/>
  <c r="G59" i="4"/>
  <c r="G58" i="4"/>
  <c r="G56" i="4"/>
  <c r="G55" i="4"/>
  <c r="G54" i="4"/>
  <c r="G53" i="4"/>
  <c r="G52" i="4"/>
  <c r="G51" i="4"/>
  <c r="G50" i="4"/>
  <c r="G49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70" i="4" l="1"/>
  <c r="G29" i="4"/>
  <c r="G45" i="4"/>
  <c r="G46" i="4" l="1"/>
  <c r="G71" i="4"/>
  <c r="G72" i="4" s="1"/>
  <c r="G73" i="4" s="1"/>
</calcChain>
</file>

<file path=xl/sharedStrings.xml><?xml version="1.0" encoding="utf-8"?>
<sst xmlns="http://schemas.openxmlformats.org/spreadsheetml/2006/main" count="118" uniqueCount="80">
  <si>
    <t>Total Staff and Office  Costs:</t>
  </si>
  <si>
    <t>EUR</t>
  </si>
  <si>
    <t>IOM - Migračné informačné centrum na podporu pracovnej mobility a integrácie migrantov v rámci Plánu obnovy odolnosti SR</t>
  </si>
  <si>
    <t>Názov projektu:</t>
  </si>
  <si>
    <t>Mena:</t>
  </si>
  <si>
    <t xml:space="preserve">Rozpočet: </t>
  </si>
  <si>
    <t xml:space="preserve">Trvanie projektu (v mesiacoch): </t>
  </si>
  <si>
    <t>Položka</t>
  </si>
  <si>
    <t>Jednotka</t>
  </si>
  <si>
    <t>Jednotková cena/náklad</t>
  </si>
  <si>
    <t>Spolu</t>
  </si>
  <si>
    <t>Počet jednotiek</t>
  </si>
  <si>
    <t>A. Personálne náklady</t>
  </si>
  <si>
    <t>B. Prevádzkové náklady</t>
  </si>
  <si>
    <t>C. Operačné náklady</t>
  </si>
  <si>
    <t>Personálne náklady SPOLU (A):</t>
  </si>
  <si>
    <t>Prevádzkové náklady SPOLU (B):</t>
  </si>
  <si>
    <t>Operačné náklady SPOLU (C):</t>
  </si>
  <si>
    <t>Nepriame náklady / IOM Overhead (7%)</t>
  </si>
  <si>
    <t xml:space="preserve"> SPOLU:</t>
  </si>
  <si>
    <t>Priame náklady SPOLU (A+B+C):</t>
  </si>
  <si>
    <t>Mesiac</t>
  </si>
  <si>
    <t>Prenájom priestorov</t>
  </si>
  <si>
    <t>Mobilné telefóny</t>
  </si>
  <si>
    <t>Kancelárske potreby,  papier, tonery do tlačiarní a i.</t>
  </si>
  <si>
    <t>Telekomunikačné služby a poštovné</t>
  </si>
  <si>
    <t>Multilicencie právneho informačného systému/databázy (napr. ASPI, BECK a i.)</t>
  </si>
  <si>
    <t>Kancelárske vybavenie a nábytok</t>
  </si>
  <si>
    <t>Cestovné náklady, náklady na dopravu/cestovné a drobné výdavky - pre pracovníkov IOM v SR</t>
  </si>
  <si>
    <t>Cestovné náklady, náklady na dopravu, letenky, transfer na letisko, cestovné a drobné výdavky - pre pracovníkov IOM mimo SR</t>
  </si>
  <si>
    <t>Cesta</t>
  </si>
  <si>
    <t>Kus</t>
  </si>
  <si>
    <t>Projekt</t>
  </si>
  <si>
    <t>Výstup 1: Vysokokvalifikovaní migranti  ( z členských štátov EÚ a mimo EÚ, Slováci žijúci v zahraničí, občania SR žijúci v zahraničí a vracajúci sa na územie SR), vrátane zahraničných študentov, a ich rodinní príslušníci majú prístup ku komplexným a aktuálnym informáciám o svojich právach a povinnostiach</t>
  </si>
  <si>
    <t>Výsup 2: Dostupné bezplatné kurzy slovenského jazyka, dostupné informácie  o sociokultúrnych aspektoch života na Slovensku dôležité najmä počas prvých mesiacov po príchode, individuálne poradenstvo  a dostupné vzdelávacie a rekvalifikačné kurzy podľa individuálnej potreby</t>
  </si>
  <si>
    <t xml:space="preserve">Prenájom priestorov - Výučba otvorených kurzov slovenského jazyka </t>
  </si>
  <si>
    <t>Lektor otvorených kurzov slovenského jazyka a sociokultúrnej orientácie SR</t>
  </si>
  <si>
    <t>Expert - analýza a prognózy trhu práce</t>
  </si>
  <si>
    <t>Cestovné náhrady a ubytovanie v rámci SR súvisiace so služobnými cestami - pre pracovníkov IOM v SR</t>
  </si>
  <si>
    <t xml:space="preserve">Cestovné náhrady a ubytovanie súvisiace so služobnými cestami - pre pracovníkov IOM mimo SR </t>
  </si>
  <si>
    <t>Cestovné náklady, náklady na dopravu a cestovné a drobné výdavky pre účastníkov projektových aktivít v SR a mimo SR</t>
  </si>
  <si>
    <t>Cestovné náhrady a ubytovanie pre účastníkov projektových aktivít v SR a mimo SR</t>
  </si>
  <si>
    <t>Psychologická pomoc, právne zastupovanie a iné potrebné služby pre klientov a projektový tím IOM</t>
  </si>
  <si>
    <t>Tlmočenie</t>
  </si>
  <si>
    <t>Výstup 3: Podpora lákania a udržania ľudského kapitálu (napr. IT expertov, zdravotníckych pracovníkov a i., ktorí spadajú pod cieľovú skupinu), ktorý bude využívať služby MIC POO prostredníctvom spolupráce so zamestnávateľmi, na základe výskumu a analýzy údajov relevantných pre partnerstvo v oblasti mobility zručností/talentov a budovania kapacít na podporu hľadania možností takéhoto partnerstva</t>
  </si>
  <si>
    <t>Občerstvenie pre účastníkov projektových aktivít</t>
  </si>
  <si>
    <t>Preklad zo SJ do iných jazykov a preklad do SJ z iných jazykov (napr. materiálov, webstránky, dokumentov a i.)</t>
  </si>
  <si>
    <t>Náklady na jazykovú korektúru (napr. materiálov, webstránky, dokumentov a i.)</t>
  </si>
  <si>
    <t xml:space="preserve">Tvorba a dizajnom/re-dizajn nových sekcií/podstránok webovej stránky, chatbot, nástrojov a aplikácii, technická údržba a aktualizácia a i. náklady </t>
  </si>
  <si>
    <t xml:space="preserve">Organizácia podujatí zameraných na tréning a poradenstvo ohľadom zamestnávania zahraničných pracovníkov </t>
  </si>
  <si>
    <t>Konferencie a stretnutia (organizácia a účasť)</t>
  </si>
  <si>
    <t>COVID 19 protipandemické opatrenia</t>
  </si>
  <si>
    <t>Materiálne a technické zabezpečenie (logistické náklady /občerstvenie, prenájom a i.) výjazdových projektových aktivít, informačných, osvetových a podporných stretnutí/aktivít</t>
  </si>
  <si>
    <t>Hodina</t>
  </si>
  <si>
    <t>Normostrana</t>
  </si>
  <si>
    <t>Stretnutie</t>
  </si>
  <si>
    <t>Vyuč. hod.</t>
  </si>
  <si>
    <t>Hod./konzultácia</t>
  </si>
  <si>
    <t>IT software (nákup a aktualizácia softvérových licencií a i.)</t>
  </si>
  <si>
    <t>Počítačové / IT vybavenie a i.</t>
  </si>
  <si>
    <t>Teambuilding - (strava, ubytovanie, cestovné, cestovné náhrady a i. súvisiace náklady) pre pracovníkov IOM</t>
  </si>
  <si>
    <t>Informačné a propagačné materiály, nástroje a i.</t>
  </si>
  <si>
    <t>Publicita a prezentácia aktivít projektu</t>
  </si>
  <si>
    <t>Organizácia informačných a poradenských podujatí, podujatí zameraných na sociálno-kultúrnu orientáciu a i.</t>
  </si>
  <si>
    <t>Granty/finančné príspevky na absolvovanie vzdelávacích a rekvalifikačných kurzov, intenzívneho kurzu SJ, iných vzdelávacích kurzov a potrebných certifikácií, úhrada poplatkov pre hlavnú cieľovú skupinu a pre rodinných príslušníkov cieľovej skupiny</t>
  </si>
  <si>
    <t>Projektový manažér</t>
  </si>
  <si>
    <t xml:space="preserve">Projektový asistent vo vybranom IOM úrade/úradoch v zahraničí </t>
  </si>
  <si>
    <t>Právny konzultant III</t>
  </si>
  <si>
    <t>Implementačný pracovník</t>
  </si>
  <si>
    <t>Konzultant pre pracovné poradenstvo a sociálnu orientáciu II</t>
  </si>
  <si>
    <t>Asistent pre médiá a komunikáciu</t>
  </si>
  <si>
    <t xml:space="preserve">IT špecialista (cca 10 % pracovného času)  </t>
  </si>
  <si>
    <t>Iné všeobecné služby - oprava/údržba/databáza a i.</t>
  </si>
  <si>
    <t>Supervízor projektu  (cca 21,36 % pracovného času)</t>
  </si>
  <si>
    <t>Právny expert  (cca 70,14 % pracovného času)</t>
  </si>
  <si>
    <t>Právny konzultant I  (cca 90,63 % pracovného času)</t>
  </si>
  <si>
    <t>Právny konzultant II  (cca 90,63 % pracovného času)</t>
  </si>
  <si>
    <t>Konzultant pre pracovné poradenstvo a sociálnu orientáciu I (cca 90.63 % pracovného času)</t>
  </si>
  <si>
    <t xml:space="preserve">Manažér finančných a ľudských zdrojov (cca 27,88 % pracovného času)  </t>
  </si>
  <si>
    <t xml:space="preserve">Pracovník administratívnej podpory, finančných a ľudských zdrojov (cca 81,33 %  pracovného času)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</si>
</sst>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color indexed="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10"/>
      <color indexed="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4" fillId="0" borderId="0" xfId="0" applyFont="1" applyFill="1"/>
    <xf numFmtId="0" fontId="6" fillId="0" borderId="0" xfId="0" applyFont="1"/>
    <xf numFmtId="0" fontId="5" fillId="0" borderId="0" xfId="0" applyFont="1" applyFill="1"/>
    <xf numFmtId="0" fontId="6" fillId="4" borderId="0" xfId="0" applyFont="1" applyFill="1" applyBorder="1"/>
    <xf numFmtId="0" fontId="6" fillId="4" borderId="17" xfId="0" applyFont="1" applyFill="1" applyBorder="1"/>
    <xf numFmtId="0" fontId="6" fillId="4" borderId="3" xfId="0" applyFont="1" applyFill="1" applyBorder="1"/>
    <xf numFmtId="0" fontId="6" fillId="4" borderId="11" xfId="0" applyFont="1" applyFill="1" applyBorder="1"/>
    <xf numFmtId="0" fontId="5" fillId="0" borderId="0" xfId="0" applyFont="1"/>
    <xf numFmtId="0" fontId="6" fillId="0" borderId="0" xfId="0" applyFont="1" applyFill="1"/>
    <xf numFmtId="0" fontId="10" fillId="0" borderId="0" xfId="0" applyFont="1"/>
    <xf numFmtId="3" fontId="9" fillId="0" borderId="0" xfId="0" applyNumberFormat="1" applyFont="1"/>
    <xf numFmtId="49" fontId="6" fillId="0" borderId="12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164" fontId="6" fillId="0" borderId="14" xfId="0" applyNumberFormat="1" applyFont="1" applyBorder="1"/>
    <xf numFmtId="164" fontId="5" fillId="3" borderId="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164" fontId="5" fillId="0" borderId="14" xfId="0" applyNumberFormat="1" applyFont="1" applyBorder="1"/>
    <xf numFmtId="0" fontId="5" fillId="3" borderId="23" xfId="0" applyFont="1" applyFill="1" applyBorder="1" applyAlignment="1">
      <alignment horizontal="right"/>
    </xf>
    <xf numFmtId="0" fontId="5" fillId="3" borderId="24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right"/>
    </xf>
    <xf numFmtId="164" fontId="5" fillId="3" borderId="13" xfId="0" applyNumberFormat="1" applyFont="1" applyFill="1" applyBorder="1" applyAlignment="1">
      <alignment horizontal="right"/>
    </xf>
    <xf numFmtId="164" fontId="5" fillId="3" borderId="14" xfId="0" applyNumberFormat="1" applyFont="1" applyFill="1" applyBorder="1" applyAlignment="1">
      <alignment horizontal="right"/>
    </xf>
    <xf numFmtId="164" fontId="6" fillId="0" borderId="13" xfId="0" applyNumberFormat="1" applyFont="1" applyBorder="1"/>
    <xf numFmtId="164" fontId="5" fillId="3" borderId="16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12" fillId="0" borderId="0" xfId="0" applyFont="1"/>
    <xf numFmtId="49" fontId="6" fillId="0" borderId="3" xfId="0" applyNumberFormat="1" applyFont="1" applyBorder="1" applyAlignment="1">
      <alignment horizontal="left"/>
    </xf>
    <xf numFmtId="164" fontId="6" fillId="0" borderId="0" xfId="0" applyNumberFormat="1" applyFont="1"/>
    <xf numFmtId="49" fontId="6" fillId="0" borderId="10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5" fillId="2" borderId="1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3" borderId="15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6" fillId="3" borderId="5" xfId="0" applyFont="1" applyFill="1" applyBorder="1" applyAlignment="1"/>
    <xf numFmtId="0" fontId="5" fillId="3" borderId="10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20" xfId="0" applyFont="1" applyFill="1" applyBorder="1" applyAlignment="1">
      <alignment horizontal="right"/>
    </xf>
    <xf numFmtId="0" fontId="5" fillId="3" borderId="21" xfId="0" applyFont="1" applyFill="1" applyBorder="1" applyAlignment="1">
      <alignment horizontal="right"/>
    </xf>
    <xf numFmtId="0" fontId="5" fillId="3" borderId="22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8">
    <cellStyle name="Hypertextové prepojenie" xfId="5" builtinId="8" hidden="1"/>
    <cellStyle name="Hypertextové prepojenie" xfId="1" builtinId="8" hidden="1"/>
    <cellStyle name="Hypertextové prepojenie" xfId="9" builtinId="8" hidden="1"/>
    <cellStyle name="Hypertextové prepojenie" xfId="11" builtinId="8" hidden="1"/>
    <cellStyle name="Hypertextové prepojenie" xfId="3" builtinId="8" hidden="1"/>
    <cellStyle name="Hypertextové prepojenie" xfId="15" builtinId="8" hidden="1"/>
    <cellStyle name="Hypertextové prepojenie" xfId="7" builtinId="8" hidden="1"/>
    <cellStyle name="Hypertextové prepojenie" xfId="13" builtinId="8" hidden="1"/>
    <cellStyle name="Normal 2" xfId="17"/>
    <cellStyle name="Normálna" xfId="0" builtinId="0"/>
    <cellStyle name="Použité hypertextové prepojenie" xfId="6" builtinId="9" hidden="1"/>
    <cellStyle name="Použité hypertextové prepojenie" xfId="8" builtinId="9" hidden="1"/>
    <cellStyle name="Použité hypertextové prepojenie" xfId="2" builtinId="9" hidden="1"/>
    <cellStyle name="Použité hypertextové prepojenie" xfId="4" builtinId="9" hidden="1"/>
    <cellStyle name="Použité hypertextové prepojenie" xfId="16" builtinId="9" hidden="1"/>
    <cellStyle name="Použité hypertextové prepojenie" xfId="14" builtinId="9" hidden="1"/>
    <cellStyle name="Použité hypertextové prepojenie" xfId="12" builtinId="9" hidden="1"/>
    <cellStyle name="Použité hypertextové prepojenie" xfId="10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1</xdr:col>
      <xdr:colOff>1073150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800" y="165100"/>
          <a:ext cx="1054100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5"/>
  <sheetViews>
    <sheetView tabSelected="1" view="pageLayout" zoomScaleNormal="100" workbookViewId="0">
      <selection activeCell="D2" sqref="D2"/>
    </sheetView>
  </sheetViews>
  <sheetFormatPr defaultColWidth="11.42578125" defaultRowHeight="12.75" x14ac:dyDescent="0.2"/>
  <cols>
    <col min="1" max="1" width="7.7109375" style="2" customWidth="1"/>
    <col min="2" max="2" width="24.85546875" style="2" customWidth="1"/>
    <col min="3" max="3" width="70.140625" style="2" customWidth="1"/>
    <col min="4" max="4" width="13.85546875" style="2" bestFit="1" customWidth="1"/>
    <col min="5" max="5" width="11.42578125" style="2"/>
    <col min="6" max="6" width="12.42578125" style="2" customWidth="1"/>
    <col min="7" max="7" width="14.5703125" style="2" bestFit="1" customWidth="1"/>
    <col min="8" max="16384" width="11.42578125" style="2"/>
  </cols>
  <sheetData>
    <row r="2" spans="2:9" x14ac:dyDescent="0.2">
      <c r="C2" s="29"/>
      <c r="D2" s="29"/>
    </row>
    <row r="7" spans="2:9" x14ac:dyDescent="0.2">
      <c r="B7" s="1" t="s">
        <v>3</v>
      </c>
      <c r="C7" s="45" t="s">
        <v>2</v>
      </c>
      <c r="D7" s="45"/>
      <c r="E7" s="45"/>
      <c r="F7" s="45"/>
      <c r="G7" s="45"/>
    </row>
    <row r="8" spans="2:9" x14ac:dyDescent="0.2">
      <c r="B8" s="1" t="s">
        <v>5</v>
      </c>
      <c r="C8" s="14">
        <v>1500000</v>
      </c>
      <c r="D8" s="14"/>
      <c r="E8" s="13"/>
      <c r="F8" s="13"/>
      <c r="G8" s="13"/>
    </row>
    <row r="9" spans="2:9" x14ac:dyDescent="0.2">
      <c r="B9" s="1" t="s">
        <v>4</v>
      </c>
      <c r="C9" s="17" t="s">
        <v>1</v>
      </c>
      <c r="D9" s="27"/>
      <c r="E9" s="13"/>
      <c r="F9" s="13"/>
      <c r="G9" s="13"/>
    </row>
    <row r="10" spans="2:9" x14ac:dyDescent="0.2">
      <c r="B10" s="1" t="s">
        <v>6</v>
      </c>
      <c r="C10" s="17">
        <v>36</v>
      </c>
      <c r="D10" s="27"/>
      <c r="E10" s="13"/>
      <c r="F10" s="13"/>
      <c r="G10" s="13"/>
    </row>
    <row r="11" spans="2:9" ht="14.25" customHeight="1" thickBot="1" x14ac:dyDescent="0.25">
      <c r="C11" s="3"/>
      <c r="D11" s="3"/>
    </row>
    <row r="12" spans="2:9" x14ac:dyDescent="0.2">
      <c r="B12" s="52" t="s">
        <v>7</v>
      </c>
      <c r="C12" s="53"/>
      <c r="D12" s="46" t="s">
        <v>8</v>
      </c>
      <c r="E12" s="48" t="s">
        <v>11</v>
      </c>
      <c r="F12" s="48" t="s">
        <v>9</v>
      </c>
      <c r="G12" s="50" t="s">
        <v>10</v>
      </c>
    </row>
    <row r="13" spans="2:9" x14ac:dyDescent="0.2">
      <c r="B13" s="54"/>
      <c r="C13" s="55"/>
      <c r="D13" s="47"/>
      <c r="E13" s="49"/>
      <c r="F13" s="49"/>
      <c r="G13" s="51"/>
    </row>
    <row r="14" spans="2:9" x14ac:dyDescent="0.2">
      <c r="B14" s="40" t="s">
        <v>12</v>
      </c>
      <c r="C14" s="41"/>
      <c r="D14" s="28"/>
      <c r="E14" s="4"/>
      <c r="F14" s="4"/>
      <c r="G14" s="5"/>
    </row>
    <row r="15" spans="2:9" ht="12.95" customHeight="1" x14ac:dyDescent="0.2">
      <c r="B15" s="32" t="s">
        <v>73</v>
      </c>
      <c r="C15" s="39"/>
      <c r="D15" s="12" t="s">
        <v>21</v>
      </c>
      <c r="E15" s="15">
        <v>33</v>
      </c>
      <c r="F15" s="15">
        <v>1511.0503000000001</v>
      </c>
      <c r="G15" s="15">
        <f t="shared" ref="G15:G28" si="0">E15*F15</f>
        <v>49864.659900000006</v>
      </c>
      <c r="I15" s="31"/>
    </row>
    <row r="16" spans="2:9" x14ac:dyDescent="0.2">
      <c r="B16" s="32" t="s">
        <v>65</v>
      </c>
      <c r="C16" s="39"/>
      <c r="D16" s="12" t="s">
        <v>21</v>
      </c>
      <c r="E16" s="15">
        <v>36</v>
      </c>
      <c r="F16" s="15">
        <v>3999.0830000000001</v>
      </c>
      <c r="G16" s="15">
        <f t="shared" si="0"/>
        <v>143966.98800000001</v>
      </c>
      <c r="I16" s="31"/>
    </row>
    <row r="17" spans="2:9" ht="12.95" customHeight="1" x14ac:dyDescent="0.2">
      <c r="B17" s="32" t="s">
        <v>74</v>
      </c>
      <c r="C17" s="39"/>
      <c r="D17" s="12" t="s">
        <v>21</v>
      </c>
      <c r="E17" s="15">
        <v>36</v>
      </c>
      <c r="F17" s="15">
        <v>2897.3780000000002</v>
      </c>
      <c r="G17" s="15">
        <f t="shared" si="0"/>
        <v>104305.60800000001</v>
      </c>
      <c r="I17" s="31"/>
    </row>
    <row r="18" spans="2:9" ht="12.95" customHeight="1" x14ac:dyDescent="0.2">
      <c r="B18" s="32" t="s">
        <v>70</v>
      </c>
      <c r="C18" s="39"/>
      <c r="D18" s="12" t="s">
        <v>21</v>
      </c>
      <c r="E18" s="15">
        <v>31</v>
      </c>
      <c r="F18" s="15">
        <v>2390</v>
      </c>
      <c r="G18" s="15">
        <f t="shared" si="0"/>
        <v>74090</v>
      </c>
      <c r="I18" s="31"/>
    </row>
    <row r="19" spans="2:9" x14ac:dyDescent="0.2">
      <c r="B19" s="32" t="s">
        <v>68</v>
      </c>
      <c r="C19" s="39"/>
      <c r="D19" s="12" t="s">
        <v>21</v>
      </c>
      <c r="E19" s="15">
        <v>32</v>
      </c>
      <c r="F19" s="15">
        <v>1961</v>
      </c>
      <c r="G19" s="15">
        <f t="shared" si="0"/>
        <v>62752</v>
      </c>
      <c r="I19" s="31"/>
    </row>
    <row r="20" spans="2:9" ht="12.95" customHeight="1" x14ac:dyDescent="0.2">
      <c r="B20" s="32" t="s">
        <v>75</v>
      </c>
      <c r="C20" s="39"/>
      <c r="D20" s="12" t="s">
        <v>21</v>
      </c>
      <c r="E20" s="15">
        <v>32</v>
      </c>
      <c r="F20" s="15">
        <v>2638.375</v>
      </c>
      <c r="G20" s="15">
        <f t="shared" si="0"/>
        <v>84428</v>
      </c>
      <c r="I20" s="31"/>
    </row>
    <row r="21" spans="2:9" ht="12.95" customHeight="1" x14ac:dyDescent="0.2">
      <c r="B21" s="32" t="s">
        <v>76</v>
      </c>
      <c r="C21" s="39"/>
      <c r="D21" s="12" t="s">
        <v>21</v>
      </c>
      <c r="E21" s="15">
        <v>32</v>
      </c>
      <c r="F21" s="15">
        <v>2115.8330000000001</v>
      </c>
      <c r="G21" s="15">
        <f t="shared" si="0"/>
        <v>67706.656000000003</v>
      </c>
      <c r="I21" s="31"/>
    </row>
    <row r="22" spans="2:9" x14ac:dyDescent="0.2">
      <c r="B22" s="32" t="s">
        <v>67</v>
      </c>
      <c r="C22" s="39"/>
      <c r="D22" s="12" t="s">
        <v>21</v>
      </c>
      <c r="E22" s="15">
        <v>31.5</v>
      </c>
      <c r="F22" s="15">
        <v>1942</v>
      </c>
      <c r="G22" s="15">
        <f t="shared" si="0"/>
        <v>61173</v>
      </c>
      <c r="I22" s="31"/>
    </row>
    <row r="23" spans="2:9" ht="12.95" customHeight="1" x14ac:dyDescent="0.2">
      <c r="B23" s="32" t="s">
        <v>77</v>
      </c>
      <c r="C23" s="39"/>
      <c r="D23" s="12" t="s">
        <v>21</v>
      </c>
      <c r="E23" s="15">
        <v>32</v>
      </c>
      <c r="F23" s="15">
        <v>2181.953</v>
      </c>
      <c r="G23" s="15">
        <f t="shared" si="0"/>
        <v>69822.495999999999</v>
      </c>
      <c r="I23" s="31"/>
    </row>
    <row r="24" spans="2:9" ht="12.95" customHeight="1" x14ac:dyDescent="0.2">
      <c r="B24" s="32" t="s">
        <v>69</v>
      </c>
      <c r="C24" s="39"/>
      <c r="D24" s="12" t="s">
        <v>21</v>
      </c>
      <c r="E24" s="15">
        <v>31.5</v>
      </c>
      <c r="F24" s="15">
        <v>1942</v>
      </c>
      <c r="G24" s="15">
        <f t="shared" si="0"/>
        <v>61173</v>
      </c>
      <c r="I24" s="31"/>
    </row>
    <row r="25" spans="2:9" ht="12.95" customHeight="1" x14ac:dyDescent="0.2">
      <c r="B25" s="32" t="s">
        <v>71</v>
      </c>
      <c r="C25" s="39"/>
      <c r="D25" s="12" t="s">
        <v>21</v>
      </c>
      <c r="E25" s="15">
        <v>33</v>
      </c>
      <c r="F25" s="15">
        <v>247.2</v>
      </c>
      <c r="G25" s="15">
        <f t="shared" si="0"/>
        <v>8157.5999999999995</v>
      </c>
      <c r="I25" s="31"/>
    </row>
    <row r="26" spans="2:9" ht="12.95" customHeight="1" x14ac:dyDescent="0.2">
      <c r="B26" s="32" t="s">
        <v>78</v>
      </c>
      <c r="C26" s="39"/>
      <c r="D26" s="12" t="s">
        <v>21</v>
      </c>
      <c r="E26" s="15">
        <v>33</v>
      </c>
      <c r="F26" s="15">
        <v>1172.5820000000001</v>
      </c>
      <c r="G26" s="15">
        <f t="shared" si="0"/>
        <v>38695.206000000006</v>
      </c>
      <c r="I26" s="31"/>
    </row>
    <row r="27" spans="2:9" ht="12.95" customHeight="1" x14ac:dyDescent="0.2">
      <c r="B27" s="32" t="s">
        <v>79</v>
      </c>
      <c r="C27" s="39"/>
      <c r="D27" s="12" t="s">
        <v>21</v>
      </c>
      <c r="E27" s="15">
        <v>33</v>
      </c>
      <c r="F27" s="15">
        <v>1606.3330000000001</v>
      </c>
      <c r="G27" s="15">
        <f t="shared" si="0"/>
        <v>53008.989000000001</v>
      </c>
      <c r="I27" s="31"/>
    </row>
    <row r="28" spans="2:9" ht="12.95" customHeight="1" x14ac:dyDescent="0.2">
      <c r="B28" s="32" t="s">
        <v>66</v>
      </c>
      <c r="C28" s="39"/>
      <c r="D28" s="12" t="s">
        <v>21</v>
      </c>
      <c r="E28" s="15">
        <v>2</v>
      </c>
      <c r="F28" s="15">
        <v>2490</v>
      </c>
      <c r="G28" s="15">
        <f t="shared" si="0"/>
        <v>4980</v>
      </c>
      <c r="I28" s="31"/>
    </row>
    <row r="29" spans="2:9" x14ac:dyDescent="0.2">
      <c r="B29" s="42" t="s">
        <v>15</v>
      </c>
      <c r="C29" s="43"/>
      <c r="D29" s="43"/>
      <c r="E29" s="43"/>
      <c r="F29" s="44"/>
      <c r="G29" s="18">
        <f>SUM(G15:G28)</f>
        <v>884124.20289999992</v>
      </c>
      <c r="I29" s="31"/>
    </row>
    <row r="30" spans="2:9" x14ac:dyDescent="0.2">
      <c r="B30" s="34" t="s">
        <v>13</v>
      </c>
      <c r="C30" s="35"/>
      <c r="D30" s="26"/>
      <c r="E30" s="6"/>
      <c r="F30" s="6"/>
      <c r="G30" s="7"/>
      <c r="I30" s="31"/>
    </row>
    <row r="31" spans="2:9" x14ac:dyDescent="0.2">
      <c r="B31" s="32" t="s">
        <v>22</v>
      </c>
      <c r="C31" s="33"/>
      <c r="D31" s="30" t="s">
        <v>21</v>
      </c>
      <c r="E31" s="15">
        <v>33</v>
      </c>
      <c r="F31" s="15">
        <v>1200</v>
      </c>
      <c r="G31" s="15">
        <f t="shared" ref="G31:G44" si="1">E31*F31</f>
        <v>39600</v>
      </c>
      <c r="I31" s="31"/>
    </row>
    <row r="32" spans="2:9" x14ac:dyDescent="0.2">
      <c r="B32" s="32" t="s">
        <v>28</v>
      </c>
      <c r="C32" s="33"/>
      <c r="D32" s="30" t="s">
        <v>30</v>
      </c>
      <c r="E32" s="15">
        <v>240</v>
      </c>
      <c r="F32" s="15">
        <v>18</v>
      </c>
      <c r="G32" s="15">
        <f t="shared" si="1"/>
        <v>4320</v>
      </c>
      <c r="I32" s="31"/>
    </row>
    <row r="33" spans="2:9" x14ac:dyDescent="0.2">
      <c r="B33" s="32" t="s">
        <v>38</v>
      </c>
      <c r="C33" s="33"/>
      <c r="D33" s="30" t="s">
        <v>30</v>
      </c>
      <c r="E33" s="15">
        <v>140</v>
      </c>
      <c r="F33" s="15">
        <v>237.9</v>
      </c>
      <c r="G33" s="15">
        <f t="shared" si="1"/>
        <v>33306</v>
      </c>
      <c r="I33" s="31"/>
    </row>
    <row r="34" spans="2:9" ht="29.1" customHeight="1" x14ac:dyDescent="0.2">
      <c r="B34" s="32" t="s">
        <v>29</v>
      </c>
      <c r="C34" s="33"/>
      <c r="D34" s="30" t="s">
        <v>30</v>
      </c>
      <c r="E34" s="15">
        <v>18</v>
      </c>
      <c r="F34" s="15">
        <v>500</v>
      </c>
      <c r="G34" s="15">
        <f t="shared" si="1"/>
        <v>9000</v>
      </c>
      <c r="I34" s="31"/>
    </row>
    <row r="35" spans="2:9" x14ac:dyDescent="0.2">
      <c r="B35" s="32" t="s">
        <v>39</v>
      </c>
      <c r="C35" s="33"/>
      <c r="D35" s="30" t="s">
        <v>30</v>
      </c>
      <c r="E35" s="15">
        <v>59.4</v>
      </c>
      <c r="F35" s="15">
        <v>250</v>
      </c>
      <c r="G35" s="15">
        <f t="shared" si="1"/>
        <v>14850</v>
      </c>
      <c r="I35" s="31"/>
    </row>
    <row r="36" spans="2:9" x14ac:dyDescent="0.2">
      <c r="B36" s="32" t="s">
        <v>25</v>
      </c>
      <c r="C36" s="33"/>
      <c r="D36" s="30" t="s">
        <v>21</v>
      </c>
      <c r="E36" s="15">
        <v>33</v>
      </c>
      <c r="F36" s="15">
        <v>160</v>
      </c>
      <c r="G36" s="15">
        <f t="shared" si="1"/>
        <v>5280</v>
      </c>
      <c r="I36" s="31"/>
    </row>
    <row r="37" spans="2:9" x14ac:dyDescent="0.2">
      <c r="B37" s="32" t="s">
        <v>23</v>
      </c>
      <c r="C37" s="33"/>
      <c r="D37" s="30" t="s">
        <v>31</v>
      </c>
      <c r="E37" s="15">
        <v>9</v>
      </c>
      <c r="F37" s="15">
        <v>280</v>
      </c>
      <c r="G37" s="15">
        <f t="shared" si="1"/>
        <v>2520</v>
      </c>
      <c r="I37" s="31"/>
    </row>
    <row r="38" spans="2:9" x14ac:dyDescent="0.2">
      <c r="B38" s="32" t="s">
        <v>59</v>
      </c>
      <c r="C38" s="33"/>
      <c r="D38" s="30" t="s">
        <v>31</v>
      </c>
      <c r="E38" s="15">
        <v>10</v>
      </c>
      <c r="F38" s="15">
        <v>850</v>
      </c>
      <c r="G38" s="15">
        <f t="shared" si="1"/>
        <v>8500</v>
      </c>
      <c r="I38" s="31"/>
    </row>
    <row r="39" spans="2:9" x14ac:dyDescent="0.2">
      <c r="B39" s="32" t="s">
        <v>58</v>
      </c>
      <c r="C39" s="33"/>
      <c r="D39" s="30" t="s">
        <v>21</v>
      </c>
      <c r="E39" s="15">
        <v>33</v>
      </c>
      <c r="F39" s="15">
        <v>309.93799999999999</v>
      </c>
      <c r="G39" s="15">
        <f t="shared" si="1"/>
        <v>10227.954</v>
      </c>
      <c r="I39" s="31"/>
    </row>
    <row r="40" spans="2:9" x14ac:dyDescent="0.2">
      <c r="B40" s="32" t="s">
        <v>26</v>
      </c>
      <c r="C40" s="33"/>
      <c r="D40" s="30" t="s">
        <v>21</v>
      </c>
      <c r="E40" s="15">
        <v>33</v>
      </c>
      <c r="F40" s="15">
        <v>250</v>
      </c>
      <c r="G40" s="15">
        <f t="shared" si="1"/>
        <v>8250</v>
      </c>
      <c r="I40" s="31"/>
    </row>
    <row r="41" spans="2:9" x14ac:dyDescent="0.2">
      <c r="B41" s="32" t="s">
        <v>27</v>
      </c>
      <c r="C41" s="33"/>
      <c r="D41" s="30" t="s">
        <v>31</v>
      </c>
      <c r="E41" s="15">
        <v>8</v>
      </c>
      <c r="F41" s="15">
        <v>250</v>
      </c>
      <c r="G41" s="15">
        <f t="shared" si="1"/>
        <v>2000</v>
      </c>
      <c r="I41" s="31"/>
    </row>
    <row r="42" spans="2:9" x14ac:dyDescent="0.2">
      <c r="B42" s="32" t="s">
        <v>60</v>
      </c>
      <c r="C42" s="33"/>
      <c r="D42" s="30" t="s">
        <v>32</v>
      </c>
      <c r="E42" s="15">
        <v>1</v>
      </c>
      <c r="F42" s="15">
        <v>1378</v>
      </c>
      <c r="G42" s="15">
        <f t="shared" si="1"/>
        <v>1378</v>
      </c>
      <c r="I42" s="31"/>
    </row>
    <row r="43" spans="2:9" x14ac:dyDescent="0.2">
      <c r="B43" s="32" t="s">
        <v>24</v>
      </c>
      <c r="C43" s="33"/>
      <c r="D43" s="30" t="s">
        <v>21</v>
      </c>
      <c r="E43" s="15">
        <v>33</v>
      </c>
      <c r="F43" s="15">
        <v>60</v>
      </c>
      <c r="G43" s="15">
        <f t="shared" si="1"/>
        <v>1980</v>
      </c>
      <c r="I43" s="31"/>
    </row>
    <row r="44" spans="2:9" x14ac:dyDescent="0.2">
      <c r="B44" s="32" t="s">
        <v>72</v>
      </c>
      <c r="C44" s="33"/>
      <c r="D44" s="30" t="s">
        <v>21</v>
      </c>
      <c r="E44" s="15">
        <v>33</v>
      </c>
      <c r="F44" s="15">
        <v>250</v>
      </c>
      <c r="G44" s="15">
        <f t="shared" si="1"/>
        <v>8250</v>
      </c>
      <c r="I44" s="31"/>
    </row>
    <row r="45" spans="2:9" x14ac:dyDescent="0.2">
      <c r="B45" s="42" t="s">
        <v>16</v>
      </c>
      <c r="C45" s="43"/>
      <c r="D45" s="43"/>
      <c r="E45" s="43"/>
      <c r="F45" s="44"/>
      <c r="G45" s="18">
        <f>SUM(G31:G44)</f>
        <v>149461.954</v>
      </c>
      <c r="I45" s="31"/>
    </row>
    <row r="46" spans="2:9" x14ac:dyDescent="0.2">
      <c r="B46" s="56" t="s">
        <v>0</v>
      </c>
      <c r="C46" s="57"/>
      <c r="D46" s="57"/>
      <c r="E46" s="57"/>
      <c r="F46" s="58"/>
      <c r="G46" s="16">
        <f>G29+G45</f>
        <v>1033586.1568999999</v>
      </c>
      <c r="I46" s="31"/>
    </row>
    <row r="47" spans="2:9" x14ac:dyDescent="0.2">
      <c r="B47" s="34" t="s">
        <v>14</v>
      </c>
      <c r="C47" s="35"/>
      <c r="D47" s="26"/>
      <c r="E47" s="6"/>
      <c r="F47" s="6"/>
      <c r="G47" s="7"/>
      <c r="I47" s="31"/>
    </row>
    <row r="48" spans="2:9" ht="29.1" customHeight="1" x14ac:dyDescent="0.2">
      <c r="B48" s="36" t="s">
        <v>33</v>
      </c>
      <c r="C48" s="37"/>
      <c r="D48" s="37"/>
      <c r="E48" s="37"/>
      <c r="F48" s="37"/>
      <c r="G48" s="38"/>
      <c r="I48" s="31"/>
    </row>
    <row r="49" spans="2:9" x14ac:dyDescent="0.2">
      <c r="B49" s="32" t="s">
        <v>43</v>
      </c>
      <c r="C49" s="33"/>
      <c r="D49" s="30" t="s">
        <v>53</v>
      </c>
      <c r="E49" s="15">
        <v>150</v>
      </c>
      <c r="F49" s="15">
        <v>40</v>
      </c>
      <c r="G49" s="15">
        <f t="shared" ref="G49:G56" si="2">E49*F49</f>
        <v>6000</v>
      </c>
      <c r="I49" s="31"/>
    </row>
    <row r="50" spans="2:9" ht="24.6" customHeight="1" x14ac:dyDescent="0.2">
      <c r="B50" s="32" t="s">
        <v>48</v>
      </c>
      <c r="C50" s="33"/>
      <c r="D50" s="30" t="s">
        <v>32</v>
      </c>
      <c r="E50" s="15">
        <v>1</v>
      </c>
      <c r="F50" s="15">
        <v>19000</v>
      </c>
      <c r="G50" s="15">
        <f t="shared" si="2"/>
        <v>19000</v>
      </c>
      <c r="I50" s="31"/>
    </row>
    <row r="51" spans="2:9" x14ac:dyDescent="0.2">
      <c r="B51" s="32" t="s">
        <v>61</v>
      </c>
      <c r="C51" s="33"/>
      <c r="D51" s="30" t="s">
        <v>32</v>
      </c>
      <c r="E51" s="15">
        <v>1</v>
      </c>
      <c r="F51" s="15">
        <v>15533</v>
      </c>
      <c r="G51" s="15">
        <f t="shared" si="2"/>
        <v>15533</v>
      </c>
      <c r="I51" s="31"/>
    </row>
    <row r="52" spans="2:9" x14ac:dyDescent="0.2">
      <c r="B52" s="32" t="s">
        <v>46</v>
      </c>
      <c r="C52" s="33"/>
      <c r="D52" s="30" t="s">
        <v>54</v>
      </c>
      <c r="E52" s="15">
        <v>900</v>
      </c>
      <c r="F52" s="15">
        <v>21</v>
      </c>
      <c r="G52" s="15">
        <f t="shared" si="2"/>
        <v>18900</v>
      </c>
      <c r="I52" s="31"/>
    </row>
    <row r="53" spans="2:9" x14ac:dyDescent="0.2">
      <c r="B53" s="32" t="s">
        <v>47</v>
      </c>
      <c r="C53" s="33"/>
      <c r="D53" s="30" t="s">
        <v>54</v>
      </c>
      <c r="E53" s="15">
        <v>900</v>
      </c>
      <c r="F53" s="15">
        <v>8</v>
      </c>
      <c r="G53" s="15">
        <f t="shared" si="2"/>
        <v>7200</v>
      </c>
      <c r="I53" s="31"/>
    </row>
    <row r="54" spans="2:9" x14ac:dyDescent="0.2">
      <c r="B54" s="32" t="s">
        <v>62</v>
      </c>
      <c r="C54" s="33"/>
      <c r="D54" s="30" t="s">
        <v>32</v>
      </c>
      <c r="E54" s="15">
        <v>1</v>
      </c>
      <c r="F54" s="15">
        <v>15000</v>
      </c>
      <c r="G54" s="15">
        <f t="shared" si="2"/>
        <v>15000</v>
      </c>
      <c r="I54" s="31"/>
    </row>
    <row r="55" spans="2:9" x14ac:dyDescent="0.2">
      <c r="B55" s="32" t="s">
        <v>49</v>
      </c>
      <c r="C55" s="33"/>
      <c r="D55" s="30" t="s">
        <v>55</v>
      </c>
      <c r="E55" s="15">
        <v>10</v>
      </c>
      <c r="F55" s="15">
        <v>250</v>
      </c>
      <c r="G55" s="15">
        <f t="shared" si="2"/>
        <v>2500</v>
      </c>
      <c r="I55" s="31"/>
    </row>
    <row r="56" spans="2:9" x14ac:dyDescent="0.2">
      <c r="B56" s="32" t="s">
        <v>45</v>
      </c>
      <c r="C56" s="33"/>
      <c r="D56" s="30" t="s">
        <v>55</v>
      </c>
      <c r="E56" s="15">
        <v>30</v>
      </c>
      <c r="F56" s="15">
        <v>35</v>
      </c>
      <c r="G56" s="15">
        <f t="shared" si="2"/>
        <v>1050</v>
      </c>
      <c r="I56" s="31"/>
    </row>
    <row r="57" spans="2:9" ht="25.5" customHeight="1" x14ac:dyDescent="0.2">
      <c r="B57" s="36" t="s">
        <v>34</v>
      </c>
      <c r="C57" s="37"/>
      <c r="D57" s="37"/>
      <c r="E57" s="37"/>
      <c r="F57" s="37"/>
      <c r="G57" s="38"/>
      <c r="I57" s="31"/>
    </row>
    <row r="58" spans="2:9" x14ac:dyDescent="0.2">
      <c r="B58" s="65" t="s">
        <v>36</v>
      </c>
      <c r="C58" s="66"/>
      <c r="D58" s="30" t="s">
        <v>56</v>
      </c>
      <c r="E58" s="15">
        <v>4800</v>
      </c>
      <c r="F58" s="15">
        <v>22.1</v>
      </c>
      <c r="G58" s="15">
        <f t="shared" ref="G58:G63" si="3">E58*F58</f>
        <v>106080</v>
      </c>
      <c r="I58" s="31"/>
    </row>
    <row r="59" spans="2:9" x14ac:dyDescent="0.2">
      <c r="B59" s="65" t="s">
        <v>35</v>
      </c>
      <c r="C59" s="66"/>
      <c r="D59" s="30" t="s">
        <v>56</v>
      </c>
      <c r="E59" s="15">
        <v>2500</v>
      </c>
      <c r="F59" s="15">
        <v>13.2</v>
      </c>
      <c r="G59" s="15">
        <f t="shared" si="3"/>
        <v>33000</v>
      </c>
      <c r="I59" s="31"/>
    </row>
    <row r="60" spans="2:9" x14ac:dyDescent="0.2">
      <c r="B60" s="65" t="s">
        <v>63</v>
      </c>
      <c r="C60" s="66"/>
      <c r="D60" s="30" t="s">
        <v>55</v>
      </c>
      <c r="E60" s="15">
        <v>10</v>
      </c>
      <c r="F60" s="15">
        <v>350</v>
      </c>
      <c r="G60" s="15">
        <f t="shared" si="3"/>
        <v>3500</v>
      </c>
      <c r="I60" s="31"/>
    </row>
    <row r="61" spans="2:9" x14ac:dyDescent="0.2">
      <c r="B61" s="65" t="s">
        <v>42</v>
      </c>
      <c r="C61" s="66"/>
      <c r="D61" s="30" t="s">
        <v>57</v>
      </c>
      <c r="E61" s="15">
        <v>156</v>
      </c>
      <c r="F61" s="15">
        <v>50</v>
      </c>
      <c r="G61" s="15">
        <f t="shared" si="3"/>
        <v>7800</v>
      </c>
      <c r="I61" s="31"/>
    </row>
    <row r="62" spans="2:9" ht="27.6" customHeight="1" x14ac:dyDescent="0.2">
      <c r="B62" s="32" t="s">
        <v>64</v>
      </c>
      <c r="C62" s="33"/>
      <c r="D62" s="30" t="s">
        <v>32</v>
      </c>
      <c r="E62" s="15">
        <v>1</v>
      </c>
      <c r="F62" s="15">
        <v>110000</v>
      </c>
      <c r="G62" s="15">
        <f t="shared" si="3"/>
        <v>110000</v>
      </c>
      <c r="I62" s="31"/>
    </row>
    <row r="63" spans="2:9" ht="25.5" customHeight="1" x14ac:dyDescent="0.2">
      <c r="B63" s="32" t="s">
        <v>52</v>
      </c>
      <c r="C63" s="33"/>
      <c r="D63" s="30" t="s">
        <v>32</v>
      </c>
      <c r="E63" s="15">
        <v>1</v>
      </c>
      <c r="F63" s="15">
        <v>1500</v>
      </c>
      <c r="G63" s="15">
        <f t="shared" si="3"/>
        <v>1500</v>
      </c>
      <c r="I63" s="31"/>
    </row>
    <row r="64" spans="2:9" ht="40.5" customHeight="1" x14ac:dyDescent="0.2">
      <c r="B64" s="36" t="s">
        <v>44</v>
      </c>
      <c r="C64" s="37"/>
      <c r="D64" s="37"/>
      <c r="E64" s="37"/>
      <c r="F64" s="37"/>
      <c r="G64" s="38"/>
      <c r="I64" s="31"/>
    </row>
    <row r="65" spans="1:9" x14ac:dyDescent="0.2">
      <c r="B65" s="32" t="s">
        <v>37</v>
      </c>
      <c r="C65" s="33"/>
      <c r="D65" s="30" t="s">
        <v>53</v>
      </c>
      <c r="E65" s="15">
        <v>320</v>
      </c>
      <c r="F65" s="15">
        <v>31</v>
      </c>
      <c r="G65" s="15">
        <f>E65*F65</f>
        <v>9920</v>
      </c>
      <c r="I65" s="31"/>
    </row>
    <row r="66" spans="1:9" x14ac:dyDescent="0.2">
      <c r="B66" s="32" t="s">
        <v>40</v>
      </c>
      <c r="C66" s="33"/>
      <c r="D66" s="30" t="s">
        <v>30</v>
      </c>
      <c r="E66" s="15">
        <v>4</v>
      </c>
      <c r="F66" s="15">
        <v>500</v>
      </c>
      <c r="G66" s="15">
        <f>E66*F66</f>
        <v>2000</v>
      </c>
      <c r="I66" s="31"/>
    </row>
    <row r="67" spans="1:9" x14ac:dyDescent="0.2">
      <c r="B67" s="32" t="s">
        <v>41</v>
      </c>
      <c r="C67" s="33"/>
      <c r="D67" s="30" t="s">
        <v>30</v>
      </c>
      <c r="E67" s="15">
        <v>13.2</v>
      </c>
      <c r="F67" s="15">
        <v>250</v>
      </c>
      <c r="G67" s="15">
        <f>E67*F67</f>
        <v>3300</v>
      </c>
      <c r="I67" s="31"/>
    </row>
    <row r="68" spans="1:9" ht="14.25" customHeight="1" x14ac:dyDescent="0.2">
      <c r="B68" s="32" t="s">
        <v>50</v>
      </c>
      <c r="C68" s="33"/>
      <c r="D68" s="30" t="s">
        <v>32</v>
      </c>
      <c r="E68" s="15">
        <v>1</v>
      </c>
      <c r="F68" s="15">
        <v>5000</v>
      </c>
      <c r="G68" s="15">
        <f>E68*F68</f>
        <v>5000</v>
      </c>
      <c r="I68" s="31"/>
    </row>
    <row r="69" spans="1:9" x14ac:dyDescent="0.2">
      <c r="B69" s="32" t="s">
        <v>51</v>
      </c>
      <c r="C69" s="33"/>
      <c r="D69" s="30" t="s">
        <v>32</v>
      </c>
      <c r="E69" s="15">
        <v>1</v>
      </c>
      <c r="F69" s="15">
        <v>1000</v>
      </c>
      <c r="G69" s="15">
        <f>E69*F69</f>
        <v>1000</v>
      </c>
      <c r="I69" s="31"/>
    </row>
    <row r="70" spans="1:9" x14ac:dyDescent="0.2">
      <c r="B70" s="42" t="s">
        <v>17</v>
      </c>
      <c r="C70" s="43"/>
      <c r="D70" s="43"/>
      <c r="E70" s="43"/>
      <c r="F70" s="44"/>
      <c r="G70" s="24">
        <f>SUM(G49:G56,G58:G59,G60:G61,G62:G63,G65:G69)</f>
        <v>368283</v>
      </c>
    </row>
    <row r="71" spans="1:9" ht="14.25" customHeight="1" x14ac:dyDescent="0.2">
      <c r="B71" s="59" t="s">
        <v>20</v>
      </c>
      <c r="C71" s="60"/>
      <c r="D71" s="60"/>
      <c r="E71" s="60"/>
      <c r="F71" s="61"/>
      <c r="G71" s="23">
        <f>G29+G45+G70</f>
        <v>1401869.1568999998</v>
      </c>
    </row>
    <row r="72" spans="1:9" ht="14.25" customHeight="1" x14ac:dyDescent="0.2">
      <c r="B72" s="19"/>
      <c r="C72" s="20"/>
      <c r="D72" s="20"/>
      <c r="E72" s="20"/>
      <c r="F72" s="21" t="s">
        <v>18</v>
      </c>
      <c r="G72" s="22">
        <f>G71*7%</f>
        <v>98130.840983000002</v>
      </c>
    </row>
    <row r="73" spans="1:9" ht="14.25" customHeight="1" thickBot="1" x14ac:dyDescent="0.25">
      <c r="B73" s="62" t="s">
        <v>19</v>
      </c>
      <c r="C73" s="63"/>
      <c r="D73" s="63"/>
      <c r="E73" s="63"/>
      <c r="F73" s="64"/>
      <c r="G73" s="25">
        <f>G71+G72</f>
        <v>1499999.9978829999</v>
      </c>
    </row>
    <row r="74" spans="1:9" ht="14.25" customHeight="1" x14ac:dyDescent="0.2">
      <c r="B74" s="8"/>
      <c r="C74" s="8"/>
      <c r="D74" s="8"/>
      <c r="E74" s="8"/>
      <c r="F74" s="8"/>
      <c r="G74" s="8"/>
      <c r="H74" s="8"/>
    </row>
    <row r="75" spans="1:9" ht="14.25" customHeight="1" x14ac:dyDescent="0.2">
      <c r="A75" s="8"/>
      <c r="B75" s="8"/>
      <c r="C75" s="8"/>
      <c r="D75" s="8"/>
      <c r="E75" s="8"/>
      <c r="F75" s="8"/>
      <c r="G75" s="8"/>
      <c r="H75" s="8"/>
      <c r="I75" s="8"/>
    </row>
    <row r="76" spans="1:9" x14ac:dyDescent="0.2">
      <c r="A76" s="8"/>
      <c r="B76" s="8"/>
      <c r="C76" s="8"/>
      <c r="D76" s="8"/>
      <c r="E76" s="8"/>
      <c r="F76" s="8"/>
      <c r="G76" s="8"/>
      <c r="H76" s="8"/>
      <c r="I76" s="8"/>
    </row>
    <row r="77" spans="1:9" ht="14.25" customHeight="1" x14ac:dyDescent="0.2">
      <c r="A77" s="8"/>
      <c r="B77" s="8"/>
      <c r="C77" s="8"/>
      <c r="D77" s="8"/>
      <c r="E77" s="8"/>
      <c r="F77" s="8"/>
      <c r="G77" s="8"/>
      <c r="H77" s="8"/>
      <c r="I77" s="8"/>
    </row>
    <row r="78" spans="1:9" ht="14.25" customHeight="1" x14ac:dyDescent="0.2">
      <c r="A78" s="8"/>
      <c r="B78" s="8"/>
      <c r="C78" s="8"/>
      <c r="D78" s="8"/>
      <c r="E78" s="8"/>
      <c r="F78" s="8"/>
      <c r="G78" s="8"/>
      <c r="H78" s="8"/>
      <c r="I78" s="8"/>
    </row>
    <row r="79" spans="1:9" ht="14.25" customHeight="1" x14ac:dyDescent="0.2">
      <c r="A79" s="8"/>
      <c r="B79" s="8"/>
      <c r="C79" s="8"/>
      <c r="D79" s="8"/>
      <c r="E79" s="8"/>
      <c r="F79" s="8"/>
      <c r="G79" s="8"/>
      <c r="H79" s="8"/>
      <c r="I79" s="8"/>
    </row>
    <row r="80" spans="1:9" ht="14.25" customHeight="1" x14ac:dyDescent="0.2">
      <c r="A80" s="8"/>
      <c r="B80" s="8"/>
      <c r="C80" s="8"/>
      <c r="D80" s="8"/>
      <c r="E80" s="8"/>
      <c r="F80" s="8"/>
      <c r="G80" s="8"/>
      <c r="H80" s="8"/>
      <c r="I80" s="8"/>
    </row>
    <row r="81" spans="1:11" ht="14.25" customHeight="1" x14ac:dyDescent="0.2">
      <c r="F81" s="8"/>
      <c r="G81" s="8"/>
      <c r="H81" s="8"/>
    </row>
    <row r="82" spans="1:11" ht="14.25" customHeight="1" x14ac:dyDescent="0.2">
      <c r="F82" s="8"/>
      <c r="G82" s="8"/>
      <c r="H82" s="8"/>
    </row>
    <row r="83" spans="1:11" x14ac:dyDescent="0.2">
      <c r="B83" s="9"/>
      <c r="C83" s="9"/>
      <c r="D83" s="9"/>
      <c r="E83" s="9"/>
    </row>
    <row r="84" spans="1:11" ht="15" customHeight="1" x14ac:dyDescent="0.2">
      <c r="B84" s="9"/>
      <c r="C84" s="9"/>
      <c r="D84" s="9"/>
      <c r="E84" s="9"/>
    </row>
    <row r="85" spans="1:11" s="9" customFormat="1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s="9" customFormat="1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s="9" customFormat="1" ht="15" customHeight="1" x14ac:dyDescent="0.2"/>
    <row r="88" spans="1:11" s="9" customFormat="1" ht="15" customHeight="1" x14ac:dyDescent="0.2"/>
    <row r="89" spans="1:11" s="9" customFormat="1" ht="15" customHeight="1" x14ac:dyDescent="0.2">
      <c r="B89" s="2"/>
      <c r="C89" s="2"/>
      <c r="D89" s="2"/>
      <c r="E89" s="2"/>
    </row>
    <row r="90" spans="1:11" s="10" customFormat="1" ht="15" customHeight="1" x14ac:dyDescent="0.2">
      <c r="A90" s="9"/>
      <c r="B90" s="2"/>
      <c r="C90" s="2"/>
      <c r="D90" s="2"/>
      <c r="E90" s="2"/>
      <c r="F90" s="9"/>
      <c r="G90" s="9"/>
      <c r="H90" s="9"/>
      <c r="I90" s="9"/>
      <c r="J90" s="9"/>
      <c r="K90" s="9"/>
    </row>
    <row r="91" spans="1:11" ht="1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 customHeight="1" x14ac:dyDescent="0.2">
      <c r="A92" s="10"/>
      <c r="B92" s="9"/>
      <c r="C92" s="9"/>
      <c r="D92" s="9"/>
      <c r="E92" s="9"/>
      <c r="F92" s="10"/>
      <c r="G92" s="10"/>
      <c r="H92" s="10"/>
      <c r="I92" s="10"/>
      <c r="J92" s="10"/>
      <c r="K92" s="10"/>
    </row>
    <row r="93" spans="1:11" ht="15" customHeight="1" x14ac:dyDescent="0.2"/>
    <row r="94" spans="1:11" ht="15" customHeight="1" x14ac:dyDescent="0.2"/>
    <row r="95" spans="1:11" ht="15" customHeight="1" x14ac:dyDescent="0.2">
      <c r="B95" s="9"/>
      <c r="C95" s="9"/>
      <c r="D95" s="9"/>
      <c r="E95" s="9"/>
    </row>
    <row r="96" spans="1:11" ht="15" customHeight="1" x14ac:dyDescent="0.2">
      <c r="B96" s="9"/>
      <c r="C96" s="9"/>
      <c r="D96" s="9"/>
      <c r="E96" s="9"/>
    </row>
    <row r="97" spans="1:11" s="10" customFormat="1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 customHeight="1" x14ac:dyDescent="0.2"/>
    <row r="99" spans="1:11" ht="28.5" customHeight="1" x14ac:dyDescent="0.2">
      <c r="A99" s="10"/>
      <c r="B99" s="9"/>
      <c r="C99" s="9"/>
      <c r="D99" s="9"/>
      <c r="E99" s="9"/>
      <c r="F99" s="10"/>
      <c r="G99" s="10"/>
      <c r="H99" s="10"/>
      <c r="I99" s="10"/>
      <c r="J99" s="10"/>
      <c r="K99" s="10"/>
    </row>
    <row r="100" spans="1:11" ht="15" customHeight="1" x14ac:dyDescent="0.2">
      <c r="B100" s="9"/>
      <c r="C100" s="9"/>
      <c r="D100" s="9"/>
      <c r="E100" s="9"/>
    </row>
    <row r="101" spans="1:11" ht="15" customHeight="1" x14ac:dyDescent="0.2"/>
    <row r="102" spans="1:11" ht="15" customHeight="1" x14ac:dyDescent="0.2"/>
    <row r="103" spans="1:11" ht="15" customHeight="1" x14ac:dyDescent="0.2">
      <c r="B103" s="9"/>
      <c r="C103" s="9"/>
      <c r="D103" s="9"/>
      <c r="E103" s="9"/>
    </row>
    <row r="104" spans="1:11" ht="15" customHeight="1" x14ac:dyDescent="0.2">
      <c r="B104" s="9"/>
      <c r="C104" s="9"/>
      <c r="D104" s="9"/>
      <c r="E104" s="9"/>
    </row>
    <row r="105" spans="1:11" ht="15" customHeight="1" x14ac:dyDescent="0.2"/>
    <row r="106" spans="1:11" ht="15" customHeight="1" x14ac:dyDescent="0.2"/>
    <row r="107" spans="1:11" ht="15" customHeight="1" x14ac:dyDescent="0.2">
      <c r="B107" s="9"/>
      <c r="C107" s="9"/>
      <c r="D107" s="9"/>
      <c r="E107" s="9"/>
    </row>
    <row r="108" spans="1:11" x14ac:dyDescent="0.2">
      <c r="B108" s="9"/>
      <c r="C108" s="9"/>
      <c r="D108" s="9"/>
      <c r="E108" s="9"/>
    </row>
    <row r="110" spans="1:11" ht="15" customHeight="1" x14ac:dyDescent="0.2"/>
    <row r="111" spans="1:11" ht="15" customHeight="1" x14ac:dyDescent="0.2">
      <c r="B111" s="9"/>
      <c r="C111" s="9"/>
      <c r="D111" s="9"/>
      <c r="E111" s="9"/>
    </row>
    <row r="112" spans="1:11" ht="15" customHeight="1" x14ac:dyDescent="0.2">
      <c r="B112" s="9"/>
      <c r="C112" s="9"/>
      <c r="D112" s="9"/>
      <c r="E112" s="9"/>
    </row>
    <row r="113" spans="1:11" ht="15" customHeight="1" x14ac:dyDescent="0.2"/>
    <row r="114" spans="1:11" s="10" customFormat="1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 customHeight="1" x14ac:dyDescent="0.2">
      <c r="B115" s="9"/>
      <c r="C115" s="9"/>
      <c r="D115" s="9"/>
      <c r="E115" s="9"/>
    </row>
    <row r="116" spans="1:11" ht="15" customHeight="1" x14ac:dyDescent="0.2">
      <c r="A116" s="10"/>
      <c r="B116" s="9"/>
      <c r="C116" s="9"/>
      <c r="D116" s="9"/>
      <c r="E116" s="9"/>
      <c r="F116" s="10"/>
      <c r="G116" s="10"/>
      <c r="H116" s="10"/>
      <c r="I116" s="10"/>
      <c r="J116" s="10"/>
      <c r="K116" s="10"/>
    </row>
    <row r="117" spans="1:11" ht="15" customHeight="1" x14ac:dyDescent="0.2"/>
    <row r="119" spans="1:11" x14ac:dyDescent="0.2">
      <c r="B119" s="9"/>
      <c r="C119" s="9"/>
      <c r="D119" s="9"/>
      <c r="E119" s="9"/>
    </row>
    <row r="120" spans="1:11" x14ac:dyDescent="0.2">
      <c r="B120" s="9"/>
      <c r="C120" s="9"/>
      <c r="D120" s="9"/>
      <c r="E120" s="9"/>
    </row>
    <row r="124" spans="1:11" x14ac:dyDescent="0.2">
      <c r="B124" s="11"/>
      <c r="C124" s="11"/>
      <c r="D124" s="11"/>
    </row>
    <row r="125" spans="1:11" x14ac:dyDescent="0.2">
      <c r="B125" s="11"/>
      <c r="C125" s="11"/>
      <c r="D125" s="11"/>
    </row>
  </sheetData>
  <mergeCells count="65">
    <mergeCell ref="B70:F70"/>
    <mergeCell ref="B71:F71"/>
    <mergeCell ref="B73:F73"/>
    <mergeCell ref="B57:G57"/>
    <mergeCell ref="B64:G64"/>
    <mergeCell ref="B58:C58"/>
    <mergeCell ref="B59:C59"/>
    <mergeCell ref="B65:C65"/>
    <mergeCell ref="B66:C66"/>
    <mergeCell ref="B67:C67"/>
    <mergeCell ref="B61:C61"/>
    <mergeCell ref="B68:C68"/>
    <mergeCell ref="B69:C69"/>
    <mergeCell ref="B63:C63"/>
    <mergeCell ref="B60:C60"/>
    <mergeCell ref="B30:C30"/>
    <mergeCell ref="B45:F45"/>
    <mergeCell ref="B46:F46"/>
    <mergeCell ref="B16:C16"/>
    <mergeCell ref="B17:C17"/>
    <mergeCell ref="B28:C28"/>
    <mergeCell ref="B31:C31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C7:G7"/>
    <mergeCell ref="D12:D13"/>
    <mergeCell ref="E12:E13"/>
    <mergeCell ref="F12:F13"/>
    <mergeCell ref="G12:G13"/>
    <mergeCell ref="B12:C13"/>
    <mergeCell ref="B22:C22"/>
    <mergeCell ref="B15:C15"/>
    <mergeCell ref="B14:C14"/>
    <mergeCell ref="B29:F29"/>
    <mergeCell ref="B50:C50"/>
    <mergeCell ref="B44:C44"/>
    <mergeCell ref="B41:C41"/>
    <mergeCell ref="B42:C42"/>
    <mergeCell ref="B32:C32"/>
    <mergeCell ref="B33:C33"/>
    <mergeCell ref="B34:C34"/>
    <mergeCell ref="B35:C35"/>
    <mergeCell ref="B38:C38"/>
    <mergeCell ref="B39:C39"/>
    <mergeCell ref="B37:C37"/>
    <mergeCell ref="B43:C43"/>
    <mergeCell ref="B55:C55"/>
    <mergeCell ref="B62:C62"/>
    <mergeCell ref="B36:C36"/>
    <mergeCell ref="B40:C40"/>
    <mergeCell ref="B47:C47"/>
    <mergeCell ref="B48:G48"/>
    <mergeCell ref="B54:C54"/>
    <mergeCell ref="B51:C51"/>
    <mergeCell ref="B52:C52"/>
    <mergeCell ref="B53:C53"/>
    <mergeCell ref="B49:C49"/>
    <mergeCell ref="B56:C56"/>
  </mergeCells>
  <dataValidations disablePrompts="1" count="2">
    <dataValidation allowBlank="1" showInputMessage="1" showErrorMessage="1" error="Percentage of S&amp;O Cost -   S&amp;O total costs percentage should not be more than 30% of the total budget." prompt="Percentage of S&amp;O Cost -   S&amp;O total costs percentage should not be more than 30% of the total budget." sqref="J14"/>
    <dataValidation type="decimal" errorStyle="warning" allowBlank="1" showInputMessage="1" showErrorMessage="1" errorTitle="Exceeds IDF 30% S&amp;O Limitation" error="Exceeds IDF 30% S&amp;O Limitation" sqref="G28">
      <formula1>0</formula1>
      <formula2>0.3</formula2>
    </dataValidation>
  </dataValidations>
  <pageMargins left="0.25" right="0.25" top="0.75" bottom="0.75" header="0.3" footer="0.3"/>
  <pageSetup scale="66" orientation="portrait" r:id="rId1"/>
  <headerFooter>
    <oddHeader>&amp;L               Príloha č. 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58C5C5221244A5AE66CD567E7C90" ma:contentTypeVersion="0" ma:contentTypeDescription="Create a new document." ma:contentTypeScope="" ma:versionID="6cad00adec3c28d86f83a072fec0ca3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7027B-24B6-4815-8F0E-0FC43CB67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80C0E3-7746-4136-B66D-4519EF04E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C3C8E-585E-4FF2-B11A-C086325A306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Rozpocet MIC POO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2017-06-14T05:58:54Z</dcterms:created>
  <dcterms:modified xsi:type="dcterms:W3CDTF">2022-05-30T12:16:46Z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SCOGDocID">
    <vt:r8>11025</vt:r8>
  </property>
  <property fmtid="{D5CDD505-2E9C-101B-9397-08002B2CF9AE}" pid="3" name="DMSSCCorpOwner">
    <vt:lpwstr>672;#MAC-PRISM|5dda9705-3e16-4aaa-b01f-71a37528de2f</vt:lpwstr>
  </property>
  <property fmtid="{D5CDD505-2E9C-101B-9397-08002B2CF9AE}" pid="4" name="DMSSCTrackingNotes">
    <vt:lpwstr/>
  </property>
  <property fmtid="{D5CDD505-2E9C-101B-9397-08002B2CF9AE}" pid="5" name="DMSSCProjectCode">
    <vt:lpwstr/>
  </property>
  <property fmtid="{D5CDD505-2E9C-101B-9397-08002B2CF9AE}" pid="6" name="DMSSCEndorsingDate">
    <vt:lpwstr>2014-12-02T08:00:00Z</vt:lpwstr>
  </property>
  <property fmtid="{D5CDD505-2E9C-101B-9397-08002B2CF9AE}" pid="7" name="DMSSCDocumentNo">
    <vt:lpwstr/>
  </property>
  <property fmtid="{D5CDD505-2E9C-101B-9397-08002B2CF9AE}" pid="8" name="DMSSCProjectManager">
    <vt:lpwstr/>
  </property>
  <property fmtid="{D5CDD505-2E9C-101B-9397-08002B2CF9AE}" pid="9" name="DMSSCExpectedProjectEndDate">
    <vt:lpwstr>2016-12-31T08:00:00Z</vt:lpwstr>
  </property>
  <property fmtid="{D5CDD505-2E9C-101B-9397-08002B2CF9AE}" pid="10" name="DMSSCProjectStatus">
    <vt:i4>2</vt:i4>
  </property>
  <property fmtid="{D5CDD505-2E9C-101B-9397-08002B2CF9AE}" pid="11" name="ContentTypeId">
    <vt:lpwstr>0x0101003B6058C5C5221244A5AE66CD567E7C90</vt:lpwstr>
  </property>
  <property fmtid="{D5CDD505-2E9C-101B-9397-08002B2CF9AE}" pid="12" name="DMSSCLanguage">
    <vt:lpwstr>34;#English|4fdb6f7f-87a6-4bdf-a113-af22aa89e0ff</vt:lpwstr>
  </property>
  <property fmtid="{D5CDD505-2E9C-101B-9397-08002B2CF9AE}" pid="13" name="DMSSCKeywords">
    <vt:lpwstr/>
  </property>
  <property fmtid="{D5CDD505-2E9C-101B-9397-08002B2CF9AE}" pid="14" name="DMSSCEndorsingUnit">
    <vt:lpwstr/>
  </property>
  <property fmtid="{D5CDD505-2E9C-101B-9397-08002B2CF9AE}" pid="15" name="_dlc_DocIdItemGuid">
    <vt:lpwstr>10b7265d-1b9a-45f4-a8a1-72ffcc84b1d3</vt:lpwstr>
  </property>
  <property fmtid="{D5CDD505-2E9C-101B-9397-08002B2CF9AE}" pid="16" name="DMSSCProjectTrackingNo">
    <vt:lpwstr/>
  </property>
  <property fmtid="{D5CDD505-2E9C-101B-9397-08002B2CF9AE}" pid="17" name="DMSSCSubjects">
    <vt:lpwstr/>
  </property>
  <property fmtid="{D5CDD505-2E9C-101B-9397-08002B2CF9AE}" pid="18" name="DMSSCProjectBudgetUSD">
    <vt:i4>74730</vt:i4>
  </property>
  <property fmtid="{D5CDD505-2E9C-101B-9397-08002B2CF9AE}" pid="19" name="ddac3149ce8245138484f838be7fcc7e">
    <vt:lpwstr/>
  </property>
  <property fmtid="{D5CDD505-2E9C-101B-9397-08002B2CF9AE}" pid="20" name="DMSSCProjectStartDate">
    <vt:lpwstr>2015-01-01T08:00:00Z</vt:lpwstr>
  </property>
  <property fmtid="{D5CDD505-2E9C-101B-9397-08002B2CF9AE}" pid="21" name="MSIP_Label_2059aa38-f392-4105-be92-628035578272_Enabled">
    <vt:lpwstr>true</vt:lpwstr>
  </property>
  <property fmtid="{D5CDD505-2E9C-101B-9397-08002B2CF9AE}" pid="22" name="MSIP_Label_2059aa38-f392-4105-be92-628035578272_SiteId">
    <vt:lpwstr>1588262d-23fb-43b4-bd6e-bce49c8e6186</vt:lpwstr>
  </property>
  <property fmtid="{D5CDD505-2E9C-101B-9397-08002B2CF9AE}" pid="23" name="MSIP_Label_2059aa38-f392-4105-be92-628035578272_Method">
    <vt:lpwstr>Standard</vt:lpwstr>
  </property>
  <property fmtid="{D5CDD505-2E9C-101B-9397-08002B2CF9AE}" pid="24" name="MSIP_Label_2059aa38-f392-4105-be92-628035578272_ContentBits">
    <vt:lpwstr>0</vt:lpwstr>
  </property>
  <property fmtid="{D5CDD505-2E9C-101B-9397-08002B2CF9AE}" pid="25" name="WorkflowInstanceID_SC">
    <vt:r8>1</vt:r8>
  </property>
  <property fmtid="{D5CDD505-2E9C-101B-9397-08002B2CF9AE}" pid="26" name="MSIP_Label_2059aa38-f392-4105-be92-628035578272_SetDate">
    <vt:lpwstr>2022-02-18T12:57:35Z</vt:lpwstr>
  </property>
  <property fmtid="{D5CDD505-2E9C-101B-9397-08002B2CF9AE}" pid="27" name="IsExportedTemplate_SC">
    <vt:lpwstr>Yes</vt:lpwstr>
  </property>
  <property fmtid="{D5CDD505-2E9C-101B-9397-08002B2CF9AE}" pid="28" name="MSIP_Label_2059aa38-f392-4105-be92-628035578272_ActionId">
    <vt:lpwstr>a4c73e74-6c5a-42a2-9d0a-aa7b0dd2dd79</vt:lpwstr>
  </property>
  <property fmtid="{D5CDD505-2E9C-101B-9397-08002B2CF9AE}" pid="29" name="ApprovalStatus_SC">
    <vt:lpwstr>Draft</vt:lpwstr>
  </property>
  <property fmtid="{D5CDD505-2E9C-101B-9397-08002B2CF9AE}" pid="30" name="MSIP_Label_2059aa38-f392-4105-be92-628035578272_Name">
    <vt:lpwstr>IOMLb0020IN123173</vt:lpwstr>
  </property>
</Properties>
</file>